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Documents\Staycationoz\"/>
    </mc:Choice>
  </mc:AlternateContent>
  <xr:revisionPtr revIDLastSave="0" documentId="13_ncr:1_{B1B51D8D-726F-490B-ABEC-162011F2B89C}" xr6:coauthVersionLast="46" xr6:coauthVersionMax="46" xr10:uidLastSave="{00000000-0000-0000-0000-000000000000}"/>
  <bookViews>
    <workbookView xWindow="-96" yWindow="-96" windowWidth="23232" windowHeight="12552" xr2:uid="{4C1FBFE8-7B24-4B92-89E1-452884ABAB4C}"/>
  </bookViews>
  <sheets>
    <sheet name="1. Instructions" sheetId="7" r:id="rId1"/>
    <sheet name="2. How much can we save" sheetId="3" r:id="rId2"/>
    <sheet name="3. How much will it cos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5" i="2" l="1"/>
  <c r="K17" i="2"/>
  <c r="F24" i="2"/>
  <c r="F19" i="2"/>
  <c r="P4" i="2"/>
  <c r="F26" i="3"/>
  <c r="S14" i="3" s="1"/>
  <c r="S15" i="3"/>
  <c r="K24" i="3"/>
  <c r="S11" i="3" s="1"/>
  <c r="F21" i="3"/>
  <c r="S10" i="3" s="1"/>
  <c r="P26" i="3"/>
  <c r="S18" i="3" s="1"/>
  <c r="S8" i="3"/>
  <c r="P25" i="2"/>
  <c r="S16" i="2" s="1"/>
  <c r="K13" i="2"/>
  <c r="S10" i="2" s="1"/>
  <c r="P13" i="2"/>
  <c r="S11" i="2" s="1"/>
  <c r="K16" i="2" l="1"/>
  <c r="K25" i="2"/>
  <c r="S18" i="2" s="1"/>
  <c r="S12" i="3"/>
  <c r="S16" i="3" s="1"/>
  <c r="S24" i="3" s="1"/>
  <c r="F8" i="2" l="1"/>
  <c r="S8" i="2" s="1"/>
  <c r="S13" i="2" s="1"/>
  <c r="S23" i="2" s="1"/>
</calcChain>
</file>

<file path=xl/sharedStrings.xml><?xml version="1.0" encoding="utf-8"?>
<sst xmlns="http://schemas.openxmlformats.org/spreadsheetml/2006/main" count="157" uniqueCount="124">
  <si>
    <t>Planned Length of Trip (months)</t>
  </si>
  <si>
    <t>On the Road Income and Costs</t>
  </si>
  <si>
    <t>Back at Home Income and Costs</t>
  </si>
  <si>
    <t>Trip Starting Balance</t>
  </si>
  <si>
    <t>Income</t>
  </si>
  <si>
    <t>Costs</t>
  </si>
  <si>
    <t>Car Purchase</t>
  </si>
  <si>
    <t>Rental Income</t>
  </si>
  <si>
    <t>Investment Income</t>
  </si>
  <si>
    <t>Planned Date of Departure</t>
  </si>
  <si>
    <t>Interest Income</t>
  </si>
  <si>
    <t>Other Passive Income</t>
  </si>
  <si>
    <t>Total Monthly Trip Income</t>
  </si>
  <si>
    <t>Total Monthly Home Income</t>
  </si>
  <si>
    <t>Planned Distance of Trip (km)</t>
  </si>
  <si>
    <t>Mortgage/Rent Payments</t>
  </si>
  <si>
    <t>Caravan/Trailer Purchase</t>
  </si>
  <si>
    <t>Camping gear</t>
  </si>
  <si>
    <t>Caravan Equipment</t>
  </si>
  <si>
    <t>per month</t>
  </si>
  <si>
    <t>Total Monthly Home Costs</t>
  </si>
  <si>
    <t>Mortgage/Rental Expenses</t>
  </si>
  <si>
    <t>Job income</t>
  </si>
  <si>
    <t>Online income</t>
  </si>
  <si>
    <t>Ad hoc income</t>
  </si>
  <si>
    <t>Home leasing fee</t>
  </si>
  <si>
    <t>Total Pre-Trip Savings</t>
  </si>
  <si>
    <t>Upfront Income/Savings and Costs</t>
  </si>
  <si>
    <t>(Lap of Australia = 25,000 kms)</t>
  </si>
  <si>
    <t>Fuel Costs</t>
  </si>
  <si>
    <t>Total Monthly Trip Costs</t>
  </si>
  <si>
    <t>Total Trip Income</t>
  </si>
  <si>
    <t>Total Income</t>
  </si>
  <si>
    <t>Total Trip Costs</t>
  </si>
  <si>
    <t>Total Home Costs</t>
  </si>
  <si>
    <t>Total Home Income</t>
  </si>
  <si>
    <t>Total Costs</t>
  </si>
  <si>
    <t>SUMMARY</t>
  </si>
  <si>
    <t>END OF TRIP POSITION</t>
  </si>
  <si>
    <t>Accommodation Costs</t>
  </si>
  <si>
    <t>Groceries</t>
  </si>
  <si>
    <t>Eating Out</t>
  </si>
  <si>
    <t>Paid Activities</t>
  </si>
  <si>
    <t>Other Spending</t>
  </si>
  <si>
    <t>Storage Costs</t>
  </si>
  <si>
    <t>Landlord Insurance</t>
  </si>
  <si>
    <t>Car Costs (insurance/rego)</t>
  </si>
  <si>
    <t>Phone/internet</t>
  </si>
  <si>
    <t>Health Insurance</t>
  </si>
  <si>
    <t>Caravan Costs (insurance/rego)</t>
  </si>
  <si>
    <t>Other monthly cost 1</t>
  </si>
  <si>
    <t>Other monthly cost 2</t>
  </si>
  <si>
    <t>Unplanned Costs</t>
  </si>
  <si>
    <t>Time Until Trip Departure (months)</t>
  </si>
  <si>
    <t>TRIP STARTING BALANCE</t>
  </si>
  <si>
    <t>Starting Position</t>
  </si>
  <si>
    <t>Starting Savings Balance</t>
  </si>
  <si>
    <t>Upfront Trip Costs</t>
  </si>
  <si>
    <t>Total Upfront Trip Costs</t>
  </si>
  <si>
    <t>Other Income</t>
  </si>
  <si>
    <t>Monthly Income</t>
  </si>
  <si>
    <t>Monthly Costs</t>
  </si>
  <si>
    <t>Home Insurance</t>
  </si>
  <si>
    <t>Car Insurance</t>
  </si>
  <si>
    <t>Electricity Bill</t>
  </si>
  <si>
    <t>Gas Bill</t>
  </si>
  <si>
    <t>Water Bill</t>
  </si>
  <si>
    <t>Spending Money</t>
  </si>
  <si>
    <t>Memberships</t>
  </si>
  <si>
    <t>Total Monthly Income</t>
  </si>
  <si>
    <t>Total Monthly Savings</t>
  </si>
  <si>
    <t>Total Monthly Costs</t>
  </si>
  <si>
    <t>Total One-Off Income</t>
  </si>
  <si>
    <t>Other Cost 5</t>
  </si>
  <si>
    <t>Other Cost 6</t>
  </si>
  <si>
    <t>Other Cost 7</t>
  </si>
  <si>
    <t>Other Cost 8</t>
  </si>
  <si>
    <t>Other Cost 9</t>
  </si>
  <si>
    <t>Other Cost 10</t>
  </si>
  <si>
    <t>Sale of Assets</t>
  </si>
  <si>
    <t>Release of cash / gifts</t>
  </si>
  <si>
    <t>Drone Gear</t>
  </si>
  <si>
    <t>Total One-Off Costs</t>
  </si>
  <si>
    <t>Average Monthly Distance (km)</t>
  </si>
  <si>
    <t>Average Fuel cost ($/l)</t>
  </si>
  <si>
    <t>Average Fuel efficiency (towing l/100km)</t>
  </si>
  <si>
    <t>Cost per km</t>
  </si>
  <si>
    <t>% time free camping</t>
  </si>
  <si>
    <t>% time caravan park</t>
  </si>
  <si>
    <t>% time low cost camping</t>
  </si>
  <si>
    <t>$0</t>
  </si>
  <si>
    <t>Budget Calculator Instructions</t>
  </si>
  <si>
    <t>1.</t>
  </si>
  <si>
    <t>2.</t>
  </si>
  <si>
    <t>3.</t>
  </si>
  <si>
    <t>4.</t>
  </si>
  <si>
    <t>5.</t>
  </si>
  <si>
    <t>6.</t>
  </si>
  <si>
    <t>one off</t>
  </si>
  <si>
    <t>First Aid/Safety Gear</t>
  </si>
  <si>
    <t>Security Equipment</t>
  </si>
  <si>
    <t>Communication Equipment</t>
  </si>
  <si>
    <t>The income and cost headings can be adjusted and there are some "spare" headings for additional costs. The costs are broken into normal pre-trip monthly costs and any upfront costs needed</t>
  </si>
  <si>
    <t xml:space="preserve"> for the trip.</t>
  </si>
  <si>
    <t xml:space="preserve"> monthly values or one-offs (see headings).</t>
  </si>
  <si>
    <r>
      <t xml:space="preserve">Complete the input cells (yellow cells) in the </t>
    </r>
    <r>
      <rPr>
        <b/>
        <sz val="11"/>
        <color theme="1"/>
        <rFont val="Calibri"/>
        <family val="2"/>
        <scheme val="minor"/>
      </rPr>
      <t>"How much can we save"</t>
    </r>
    <r>
      <rPr>
        <sz val="11"/>
        <color theme="1"/>
        <rFont val="Calibri"/>
        <family val="2"/>
        <scheme val="minor"/>
      </rPr>
      <t xml:space="preserve"> tab. Input the no. of months until departure, the starting balance, income and costs. These are all shown as either </t>
    </r>
  </si>
  <si>
    <r>
      <t xml:space="preserve">The summary at the right-hand side of the </t>
    </r>
    <r>
      <rPr>
        <b/>
        <sz val="11"/>
        <color theme="1"/>
        <rFont val="Calibri"/>
        <family val="2"/>
        <scheme val="minor"/>
      </rPr>
      <t>"How much can we save"</t>
    </r>
    <r>
      <rPr>
        <sz val="11"/>
        <color theme="1"/>
        <rFont val="Calibri"/>
        <family val="2"/>
        <scheme val="minor"/>
      </rPr>
      <t xml:space="preserve"> tab summarises this, showing the starting balance, how much can be saved each month, any one-off income less one-off </t>
    </r>
  </si>
  <si>
    <t>costs, and finally the costs of purchasing everything needed upfront for the trip.</t>
  </si>
  <si>
    <r>
      <t xml:space="preserve">Intial savings plus total pre-trip income, less total pre-trip costs determines the </t>
    </r>
    <r>
      <rPr>
        <b/>
        <sz val="11"/>
        <color theme="1"/>
        <rFont val="Calibri"/>
        <family val="2"/>
        <scheme val="minor"/>
      </rPr>
      <t>Trip Starting Balance</t>
    </r>
    <r>
      <rPr>
        <sz val="11"/>
        <color theme="1"/>
        <rFont val="Calibri"/>
        <family val="2"/>
        <scheme val="minor"/>
      </rPr>
      <t>.</t>
    </r>
  </si>
  <si>
    <r>
      <t xml:space="preserve">Complete the input cells (yellow cells) in the </t>
    </r>
    <r>
      <rPr>
        <b/>
        <sz val="11"/>
        <color theme="1"/>
        <rFont val="Calibri"/>
        <family val="2"/>
        <scheme val="minor"/>
      </rPr>
      <t>"How much will it cost"</t>
    </r>
    <r>
      <rPr>
        <sz val="11"/>
        <color theme="1"/>
        <rFont val="Calibri"/>
        <family val="2"/>
        <scheme val="minor"/>
      </rPr>
      <t xml:space="preserve"> tab. Input the length of trip, estimated distance and planned date of departure. The blue cells take the Trip Starting Balance</t>
    </r>
  </si>
  <si>
    <t>from the previous tab. This tab shows both the income and costs on the trip, but also the income and costs for any interests/assets back at home.</t>
  </si>
  <si>
    <t>Fuel &amp; Accommodation Assumptions</t>
  </si>
  <si>
    <t xml:space="preserve">The left hand column shows fuel and accommodation assumptions: the average fuel price (take into account both city and remote fuel pricing based on planned route), fuel consumption of </t>
  </si>
  <si>
    <t>7.</t>
  </si>
  <si>
    <t>the car whilst laden/towing, % of time split between different accommondation types and relative costs.</t>
  </si>
  <si>
    <r>
      <t xml:space="preserve">The next column shows </t>
    </r>
    <r>
      <rPr>
        <b/>
        <sz val="11"/>
        <color theme="1"/>
        <rFont val="Calibri"/>
        <family val="2"/>
        <scheme val="minor"/>
      </rPr>
      <t xml:space="preserve">On The Road </t>
    </r>
    <r>
      <rPr>
        <sz val="11"/>
        <color theme="1"/>
        <rFont val="Calibri"/>
        <family val="2"/>
        <scheme val="minor"/>
      </rPr>
      <t>income and costs. The fuel and accommodation costs are calculated from the assumptions, but all other income and costs need to be input and are all</t>
    </r>
  </si>
  <si>
    <t>monthly assumptions.</t>
  </si>
  <si>
    <t>8.</t>
  </si>
  <si>
    <t>9.</t>
  </si>
  <si>
    <r>
      <t xml:space="preserve">The following column shows the monthly </t>
    </r>
    <r>
      <rPr>
        <b/>
        <sz val="11"/>
        <color theme="1"/>
        <rFont val="Calibri"/>
        <family val="2"/>
        <scheme val="minor"/>
      </rPr>
      <t>Back at Home</t>
    </r>
    <r>
      <rPr>
        <sz val="11"/>
        <color theme="1"/>
        <rFont val="Calibri"/>
        <family val="2"/>
        <scheme val="minor"/>
      </rPr>
      <t xml:space="preserve"> income and costs that will continue throughout the trip in the background. There are several headings that can be tailored to specific </t>
    </r>
  </si>
  <si>
    <t>circumstances.</t>
  </si>
  <si>
    <t>The summary column summarises the financials during the trip: the trip starting balance, total income (trip and home), and total costs (trip and home). These calculations then determine the</t>
  </si>
  <si>
    <r>
      <t xml:space="preserve">End of Trip Balance </t>
    </r>
    <r>
      <rPr>
        <sz val="11"/>
        <color theme="1"/>
        <rFont val="Calibri"/>
        <family val="2"/>
        <scheme val="minor"/>
      </rPr>
      <t>(which needs to be a positive value, ideally with a good buffer amount).</t>
    </r>
  </si>
  <si>
    <t>Camera/GoPro Gear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</si>
</sst>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_-[$$-409]* #,##0_ ;_-[$$-409]* \-#,##0\ ;_-[$$-409]* &quot;-&quot;??_ ;_-@_ "/>
    <numFmt numFmtId="166" formatCode="_-* #,##0_-;\-* #,##0_-;_-* &quot;-&quot;??_-;_-@_-"/>
    <numFmt numFmtId="167" formatCode="_-[$$-409]* #,##0.00_ ;_-[$$-409]* \-#,##0.00\ ;_-[$$-409]* &quot;-&quot;??_ ;_-@_ "/>
    <numFmt numFmtId="168" formatCode="#00&quot; l&quot;"/>
    <numFmt numFmtId="170" formatCode="_-[$$-C09]* #,##0_-;\-[$$-C09]* #,##0_-;_-[$$-C09]* &quot;-&quot;_-;_-@_-"/>
    <numFmt numFmtId="171" formatCode="_-[$$-C09]* #,##0.00_-;\-[$$-C09]* #,##0.00_-;_-[$$-C09]* &quot;-&quot;??_-;_-@_-"/>
    <numFmt numFmtId="173" formatCode="_-[$$-C09]* #,##0_-;\-[$$-C09]* #,##0_-;_-[$$-C09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93B7"/>
        <bgColor indexed="64"/>
      </patternFill>
    </fill>
    <fill>
      <patternFill patternType="solid">
        <fgColor rgb="FFFF97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BFFC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0" fillId="5" borderId="0" xfId="0" applyFill="1"/>
    <xf numFmtId="0" fontId="1" fillId="5" borderId="0" xfId="0" applyFont="1" applyFill="1"/>
    <xf numFmtId="0" fontId="0" fillId="0" borderId="0" xfId="0" applyFont="1"/>
    <xf numFmtId="0" fontId="3" fillId="0" borderId="0" xfId="0" applyFont="1" applyAlignment="1">
      <alignment horizontal="center"/>
    </xf>
    <xf numFmtId="165" fontId="1" fillId="0" borderId="0" xfId="0" applyNumberFormat="1" applyFont="1"/>
    <xf numFmtId="165" fontId="0" fillId="0" borderId="0" xfId="2" applyNumberFormat="1" applyFont="1" applyFill="1"/>
    <xf numFmtId="0" fontId="0" fillId="0" borderId="0" xfId="0" applyFill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8" borderId="5" xfId="0" applyFont="1" applyFill="1" applyBorder="1" applyAlignment="1"/>
    <xf numFmtId="0" fontId="1" fillId="9" borderId="5" xfId="0" applyFont="1" applyFill="1" applyBorder="1" applyAlignment="1"/>
    <xf numFmtId="0" fontId="1" fillId="9" borderId="5" xfId="0" applyFont="1" applyFill="1" applyBorder="1"/>
    <xf numFmtId="0" fontId="1" fillId="9" borderId="2" xfId="0" applyFont="1" applyFill="1" applyBorder="1"/>
    <xf numFmtId="0" fontId="1" fillId="8" borderId="2" xfId="0" applyFont="1" applyFill="1" applyBorder="1" applyAlignment="1"/>
    <xf numFmtId="0" fontId="0" fillId="0" borderId="0" xfId="0" applyBorder="1"/>
    <xf numFmtId="165" fontId="0" fillId="0" borderId="0" xfId="2" applyNumberFormat="1" applyFont="1" applyFill="1" applyBorder="1"/>
    <xf numFmtId="0" fontId="4" fillId="0" borderId="0" xfId="0" applyFont="1" applyBorder="1"/>
    <xf numFmtId="0" fontId="1" fillId="0" borderId="0" xfId="0" applyFont="1" applyBorder="1"/>
    <xf numFmtId="165" fontId="1" fillId="0" borderId="0" xfId="0" applyNumberFormat="1" applyFont="1" applyBorder="1"/>
    <xf numFmtId="0" fontId="1" fillId="0" borderId="0" xfId="0" applyFont="1" applyBorder="1" applyAlignment="1">
      <alignment horizontal="left"/>
    </xf>
    <xf numFmtId="165" fontId="1" fillId="0" borderId="0" xfId="0" applyNumberFormat="1" applyFont="1" applyFill="1" applyBorder="1"/>
    <xf numFmtId="0" fontId="1" fillId="10" borderId="10" xfId="0" applyFont="1" applyFill="1" applyBorder="1" applyAlignment="1">
      <alignment horizontal="left"/>
    </xf>
    <xf numFmtId="0" fontId="1" fillId="10" borderId="11" xfId="0" applyFont="1" applyFill="1" applyBorder="1"/>
    <xf numFmtId="165" fontId="1" fillId="10" borderId="12" xfId="0" applyNumberFormat="1" applyFont="1" applyFill="1" applyBorder="1"/>
    <xf numFmtId="0" fontId="1" fillId="13" borderId="5" xfId="0" applyFont="1" applyFill="1" applyBorder="1" applyAlignment="1"/>
    <xf numFmtId="166" fontId="0" fillId="0" borderId="0" xfId="1" applyNumberFormat="1" applyFont="1" applyFill="1"/>
    <xf numFmtId="168" fontId="4" fillId="2" borderId="13" xfId="2" applyNumberFormat="1" applyFont="1" applyFill="1" applyBorder="1"/>
    <xf numFmtId="166" fontId="0" fillId="2" borderId="13" xfId="1" applyNumberFormat="1" applyFont="1" applyFill="1" applyBorder="1" applyAlignment="1">
      <alignment horizontal="center" vertical="center"/>
    </xf>
    <xf numFmtId="9" fontId="4" fillId="0" borderId="0" xfId="3" applyFont="1" applyFill="1" applyBorder="1"/>
    <xf numFmtId="9" fontId="4" fillId="2" borderId="13" xfId="3" applyFont="1" applyFill="1" applyBorder="1"/>
    <xf numFmtId="14" fontId="0" fillId="2" borderId="13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" fillId="13" borderId="0" xfId="0" applyFont="1" applyFill="1" applyBorder="1"/>
    <xf numFmtId="0" fontId="0" fillId="13" borderId="0" xfId="0" applyFill="1" applyBorder="1"/>
    <xf numFmtId="167" fontId="1" fillId="13" borderId="0" xfId="0" applyNumberFormat="1" applyFont="1" applyFill="1" applyBorder="1"/>
    <xf numFmtId="0" fontId="3" fillId="13" borderId="0" xfId="0" applyFont="1" applyFill="1" applyBorder="1" applyAlignment="1">
      <alignment horizontal="center"/>
    </xf>
    <xf numFmtId="0" fontId="1" fillId="13" borderId="0" xfId="0" applyFont="1" applyFill="1" applyBorder="1" applyAlignment="1"/>
    <xf numFmtId="165" fontId="1" fillId="13" borderId="0" xfId="0" applyNumberFormat="1" applyFont="1" applyFill="1" applyBorder="1"/>
    <xf numFmtId="165" fontId="0" fillId="13" borderId="0" xfId="2" applyNumberFormat="1" applyFont="1" applyFill="1" applyBorder="1"/>
    <xf numFmtId="165" fontId="0" fillId="13" borderId="0" xfId="0" applyNumberFormat="1" applyFill="1" applyBorder="1"/>
    <xf numFmtId="0" fontId="0" fillId="13" borderId="0" xfId="0" applyFont="1" applyFill="1" applyBorder="1"/>
    <xf numFmtId="0" fontId="1" fillId="13" borderId="0" xfId="0" applyFont="1" applyFill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1" fillId="13" borderId="0" xfId="0" applyFont="1" applyFill="1" applyBorder="1" applyAlignment="1">
      <alignment horizontal="center" wrapText="1"/>
    </xf>
    <xf numFmtId="0" fontId="1" fillId="13" borderId="0" xfId="0" applyFont="1" applyFill="1" applyBorder="1" applyAlignment="1">
      <alignment wrapText="1"/>
    </xf>
    <xf numFmtId="0" fontId="1" fillId="13" borderId="0" xfId="0" applyFont="1" applyFill="1" applyBorder="1" applyAlignment="1">
      <alignment vertical="center" wrapText="1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13" borderId="0" xfId="0" quotePrefix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165" fontId="1" fillId="2" borderId="13" xfId="0" applyNumberFormat="1" applyFont="1" applyFill="1" applyBorder="1"/>
    <xf numFmtId="0" fontId="1" fillId="11" borderId="2" xfId="0" applyFont="1" applyFill="1" applyBorder="1" applyAlignment="1">
      <alignment horizontal="center" wrapText="1"/>
    </xf>
    <xf numFmtId="0" fontId="1" fillId="11" borderId="3" xfId="0" applyFont="1" applyFill="1" applyBorder="1" applyAlignment="1">
      <alignment horizontal="center" wrapText="1"/>
    </xf>
    <xf numFmtId="0" fontId="1" fillId="11" borderId="4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wrapText="1"/>
    </xf>
    <xf numFmtId="0" fontId="1" fillId="7" borderId="3" xfId="0" applyFont="1" applyFill="1" applyBorder="1" applyAlignment="1">
      <alignment horizontal="center" wrapText="1"/>
    </xf>
    <xf numFmtId="0" fontId="1" fillId="7" borderId="4" xfId="0" applyFont="1" applyFill="1" applyBorder="1" applyAlignment="1">
      <alignment horizontal="center" wrapText="1"/>
    </xf>
    <xf numFmtId="0" fontId="1" fillId="12" borderId="2" xfId="0" applyFont="1" applyFill="1" applyBorder="1" applyAlignment="1">
      <alignment horizontal="center" wrapText="1"/>
    </xf>
    <xf numFmtId="0" fontId="1" fillId="12" borderId="3" xfId="0" applyFont="1" applyFill="1" applyBorder="1" applyAlignment="1">
      <alignment horizontal="center" wrapText="1"/>
    </xf>
    <xf numFmtId="0" fontId="1" fillId="12" borderId="4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14" borderId="2" xfId="0" applyFont="1" applyFill="1" applyBorder="1" applyAlignment="1">
      <alignment horizontal="center" wrapText="1"/>
    </xf>
    <xf numFmtId="0" fontId="1" fillId="14" borderId="3" xfId="0" applyFont="1" applyFill="1" applyBorder="1" applyAlignment="1">
      <alignment horizontal="center" wrapText="1"/>
    </xf>
    <xf numFmtId="0" fontId="1" fillId="14" borderId="4" xfId="0" applyFont="1" applyFill="1" applyBorder="1" applyAlignment="1">
      <alignment horizontal="center" wrapText="1"/>
    </xf>
    <xf numFmtId="171" fontId="4" fillId="2" borderId="13" xfId="2" applyNumberFormat="1" applyFont="1" applyFill="1" applyBorder="1"/>
    <xf numFmtId="171" fontId="4" fillId="0" borderId="0" xfId="2" applyNumberFormat="1" applyFont="1" applyFill="1" applyBorder="1"/>
    <xf numFmtId="173" fontId="1" fillId="0" borderId="7" xfId="0" applyNumberFormat="1" applyFont="1" applyBorder="1" applyAlignment="1">
      <alignment horizontal="center" vertical="center" wrapText="1"/>
    </xf>
    <xf numFmtId="173" fontId="1" fillId="0" borderId="8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9" borderId="4" xfId="0" applyNumberFormat="1" applyFont="1" applyFill="1" applyBorder="1"/>
    <xf numFmtId="173" fontId="1" fillId="9" borderId="6" xfId="0" applyNumberFormat="1" applyFont="1" applyFill="1" applyBorder="1"/>
    <xf numFmtId="173" fontId="1" fillId="8" borderId="4" xfId="0" applyNumberFormat="1" applyFont="1" applyFill="1" applyBorder="1"/>
    <xf numFmtId="173" fontId="1" fillId="8" borderId="6" xfId="0" applyNumberFormat="1" applyFont="1" applyFill="1" applyBorder="1"/>
    <xf numFmtId="173" fontId="0" fillId="2" borderId="13" xfId="0" applyNumberFormat="1" applyFill="1" applyBorder="1"/>
    <xf numFmtId="173" fontId="1" fillId="0" borderId="1" xfId="0" applyNumberFormat="1" applyFont="1" applyBorder="1"/>
    <xf numFmtId="173" fontId="0" fillId="0" borderId="0" xfId="0" applyNumberFormat="1"/>
    <xf numFmtId="170" fontId="6" fillId="2" borderId="13" xfId="0" applyNumberFormat="1" applyFont="1" applyFill="1" applyBorder="1" applyAlignment="1">
      <alignment horizontal="center"/>
    </xf>
    <xf numFmtId="170" fontId="6" fillId="0" borderId="0" xfId="0" applyNumberFormat="1" applyFont="1" applyBorder="1" applyAlignment="1">
      <alignment horizontal="center"/>
    </xf>
    <xf numFmtId="173" fontId="1" fillId="2" borderId="1" xfId="0" applyNumberFormat="1" applyFont="1" applyFill="1" applyBorder="1"/>
    <xf numFmtId="173" fontId="3" fillId="0" borderId="0" xfId="0" applyNumberFormat="1" applyFont="1" applyAlignment="1">
      <alignment horizontal="center"/>
    </xf>
    <xf numFmtId="173" fontId="0" fillId="2" borderId="13" xfId="2" applyNumberFormat="1" applyFont="1" applyFill="1" applyBorder="1"/>
    <xf numFmtId="173" fontId="1" fillId="0" borderId="1" xfId="0" applyNumberFormat="1" applyFont="1" applyFill="1" applyBorder="1"/>
    <xf numFmtId="173" fontId="1" fillId="13" borderId="6" xfId="0" applyNumberFormat="1" applyFont="1" applyFill="1" applyBorder="1"/>
    <xf numFmtId="173" fontId="1" fillId="0" borderId="0" xfId="0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9">
    <dxf>
      <fill>
        <patternFill>
          <bgColor rgb="FFFFC000"/>
        </patternFill>
      </fill>
    </dxf>
    <dxf>
      <fill>
        <patternFill>
          <bgColor rgb="FF00F66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F66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BFFC8"/>
      <color rgb="FF00F66F"/>
      <color rgb="FFFF9799"/>
      <color rgb="FFFF7C80"/>
      <color rgb="FFFF93B7"/>
      <color rgb="FFFF6699"/>
      <color rgb="FFFF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337482</xdr:colOff>
      <xdr:row>1</xdr:row>
      <xdr:rowOff>53340</xdr:rowOff>
    </xdr:from>
    <xdr:to>
      <xdr:col>4</xdr:col>
      <xdr:colOff>758190</xdr:colOff>
      <xdr:row>4</xdr:row>
      <xdr:rowOff>158248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E34144-2F0D-4944-B98D-44141EE33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302" y="236220"/>
          <a:ext cx="1879938" cy="8821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337482</xdr:colOff>
      <xdr:row>1</xdr:row>
      <xdr:rowOff>53340</xdr:rowOff>
    </xdr:from>
    <xdr:to>
      <xdr:col>5</xdr:col>
      <xdr:colOff>388620</xdr:colOff>
      <xdr:row>4</xdr:row>
      <xdr:rowOff>158248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0EF6A1-BC7B-41D3-AE2E-66E1CCCCC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302" y="236220"/>
          <a:ext cx="1879938" cy="8821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527982</xdr:colOff>
      <xdr:row>1</xdr:row>
      <xdr:rowOff>62018</xdr:rowOff>
    </xdr:from>
    <xdr:to>
      <xdr:col>5</xdr:col>
      <xdr:colOff>266700</xdr:colOff>
      <xdr:row>4</xdr:row>
      <xdr:rowOff>181108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357810-C100-45A0-8C4D-E2089CD09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802" y="244898"/>
          <a:ext cx="1666578" cy="782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D0939-709F-4398-9783-C225D75400DE}">
  <dimension ref="A1:U33"/>
  <sheetViews>
    <sheetView showGridLines="0" tabSelected="1" zoomScaleNormal="100" workbookViewId="0"/>
  </sheetViews>
  <sheetFormatPr defaultRowHeight="14.4" x14ac:dyDescent="0.55000000000000004"/>
  <cols>
    <col min="1" max="1" width="3.41796875" customWidth="1"/>
    <col min="2" max="2" width="3.3125" customWidth="1"/>
    <col min="3" max="3" width="10.734375" style="52" customWidth="1"/>
    <col min="4" max="19" width="10.734375" customWidth="1"/>
    <col min="20" max="20" width="3.3125" customWidth="1"/>
    <col min="21" max="21" width="3.20703125" customWidth="1"/>
  </cols>
  <sheetData>
    <row r="1" spans="1:21" x14ac:dyDescent="0.55000000000000004">
      <c r="A1" s="2"/>
      <c r="B1" s="2"/>
      <c r="C1" s="5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20.399999999999999" customHeight="1" x14ac:dyDescent="0.55000000000000004">
      <c r="A2" s="2"/>
      <c r="H2" s="10"/>
      <c r="U2" s="2"/>
    </row>
    <row r="3" spans="1:21" ht="20.399999999999999" customHeight="1" x14ac:dyDescent="0.55000000000000004">
      <c r="A3" s="2"/>
      <c r="H3" s="47"/>
      <c r="I3" s="47" t="s">
        <v>91</v>
      </c>
      <c r="R3" s="1"/>
      <c r="S3" s="1"/>
      <c r="U3" s="2"/>
    </row>
    <row r="4" spans="1:21" ht="20.399999999999999" customHeight="1" x14ac:dyDescent="0.55000000000000004">
      <c r="A4" s="2"/>
      <c r="H4" s="10"/>
      <c r="S4" s="1"/>
      <c r="U4" s="2"/>
    </row>
    <row r="5" spans="1:21" ht="15" customHeight="1" x14ac:dyDescent="0.55000000000000004">
      <c r="A5" s="2"/>
      <c r="H5" s="10"/>
      <c r="R5" s="1"/>
      <c r="S5" s="1"/>
      <c r="U5" s="2"/>
    </row>
    <row r="6" spans="1:21" s="1" customFormat="1" ht="6" customHeight="1" x14ac:dyDescent="0.55000000000000004">
      <c r="A6" s="3"/>
      <c r="C6" s="48"/>
      <c r="D6" s="49"/>
      <c r="E6" s="49"/>
      <c r="F6" s="49"/>
      <c r="G6" s="37"/>
      <c r="H6" s="49"/>
      <c r="I6" s="49"/>
      <c r="J6" s="49"/>
      <c r="K6" s="49"/>
      <c r="L6" s="37"/>
      <c r="M6" s="49"/>
      <c r="N6" s="49"/>
      <c r="O6" s="49"/>
      <c r="P6" s="49"/>
      <c r="Q6" s="37"/>
      <c r="R6" s="49"/>
      <c r="S6" s="49"/>
      <c r="U6" s="3"/>
    </row>
    <row r="7" spans="1:21" ht="14.4" customHeight="1" x14ac:dyDescent="0.55000000000000004">
      <c r="A7" s="2"/>
      <c r="C7" s="53" t="s">
        <v>92</v>
      </c>
      <c r="D7" s="38" t="s">
        <v>105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7"/>
      <c r="S7" s="37"/>
      <c r="U7" s="2"/>
    </row>
    <row r="8" spans="1:21" s="1" customFormat="1" ht="14.4" customHeight="1" x14ac:dyDescent="0.55000000000000004">
      <c r="A8" s="3"/>
      <c r="C8" s="53"/>
      <c r="D8" s="38" t="s">
        <v>104</v>
      </c>
      <c r="E8" s="37"/>
      <c r="F8" s="39"/>
      <c r="G8" s="37"/>
      <c r="H8" s="37"/>
      <c r="I8" s="37"/>
      <c r="J8" s="37"/>
      <c r="K8" s="40"/>
      <c r="L8" s="37"/>
      <c r="M8" s="37"/>
      <c r="N8" s="37"/>
      <c r="O8" s="37"/>
      <c r="P8" s="37"/>
      <c r="Q8" s="37"/>
      <c r="R8" s="41"/>
      <c r="S8" s="42"/>
      <c r="U8" s="3"/>
    </row>
    <row r="9" spans="1:21" s="1" customFormat="1" ht="5.4" customHeight="1" x14ac:dyDescent="0.55000000000000004">
      <c r="A9" s="3"/>
      <c r="C9" s="53"/>
      <c r="D9" s="37"/>
      <c r="E9" s="37"/>
      <c r="F9" s="39"/>
      <c r="G9" s="37"/>
      <c r="H9" s="37"/>
      <c r="I9" s="37"/>
      <c r="J9" s="37"/>
      <c r="K9" s="40"/>
      <c r="L9" s="37"/>
      <c r="M9" s="37"/>
      <c r="N9" s="37"/>
      <c r="O9" s="37"/>
      <c r="P9" s="37"/>
      <c r="Q9" s="37"/>
      <c r="R9" s="41"/>
      <c r="S9" s="42"/>
      <c r="U9" s="3"/>
    </row>
    <row r="10" spans="1:21" ht="14.4" customHeight="1" x14ac:dyDescent="0.55000000000000004">
      <c r="A10" s="2"/>
      <c r="C10" s="53" t="s">
        <v>93</v>
      </c>
      <c r="D10" s="38" t="s">
        <v>102</v>
      </c>
      <c r="E10" s="38"/>
      <c r="F10" s="43"/>
      <c r="G10" s="38"/>
      <c r="H10" s="38"/>
      <c r="I10" s="38"/>
      <c r="J10" s="38"/>
      <c r="K10" s="44"/>
      <c r="L10" s="38"/>
      <c r="M10" s="38"/>
      <c r="N10" s="38"/>
      <c r="O10" s="38"/>
      <c r="P10" s="43"/>
      <c r="Q10" s="38"/>
      <c r="R10" s="41"/>
      <c r="S10" s="37"/>
      <c r="U10" s="2"/>
    </row>
    <row r="11" spans="1:21" ht="14.4" customHeight="1" x14ac:dyDescent="0.55000000000000004">
      <c r="A11" s="2"/>
      <c r="C11" s="53"/>
      <c r="D11" s="38" t="s">
        <v>103</v>
      </c>
      <c r="E11" s="38"/>
      <c r="F11" s="43"/>
      <c r="G11" s="38"/>
      <c r="H11" s="38"/>
      <c r="I11" s="38"/>
      <c r="J11" s="38"/>
      <c r="K11" s="44"/>
      <c r="L11" s="38"/>
      <c r="M11" s="38"/>
      <c r="N11" s="38"/>
      <c r="O11" s="38"/>
      <c r="P11" s="43"/>
      <c r="Q11" s="38"/>
      <c r="R11" s="41"/>
      <c r="S11" s="42"/>
      <c r="U11" s="2"/>
    </row>
    <row r="12" spans="1:21" ht="6" customHeight="1" x14ac:dyDescent="0.55000000000000004">
      <c r="A12" s="2"/>
      <c r="C12" s="53"/>
      <c r="D12" s="38"/>
      <c r="E12" s="38"/>
      <c r="F12" s="43"/>
      <c r="G12" s="38"/>
      <c r="H12" s="38"/>
      <c r="I12" s="38"/>
      <c r="J12" s="38"/>
      <c r="K12" s="44"/>
      <c r="L12" s="38"/>
      <c r="M12" s="38"/>
      <c r="N12" s="38"/>
      <c r="O12" s="38"/>
      <c r="P12" s="43"/>
      <c r="Q12" s="38"/>
      <c r="R12" s="41"/>
      <c r="S12" s="42"/>
      <c r="U12" s="2"/>
    </row>
    <row r="13" spans="1:21" ht="14.4" customHeight="1" x14ac:dyDescent="0.55000000000000004">
      <c r="A13" s="2"/>
      <c r="C13" s="53" t="s">
        <v>94</v>
      </c>
      <c r="D13" s="38" t="s">
        <v>106</v>
      </c>
      <c r="E13" s="38"/>
      <c r="F13" s="43"/>
      <c r="G13" s="38"/>
      <c r="H13" s="45"/>
      <c r="I13" s="38"/>
      <c r="J13" s="38"/>
      <c r="K13" s="44"/>
      <c r="L13" s="38"/>
      <c r="M13" s="38"/>
      <c r="N13" s="38"/>
      <c r="O13" s="38"/>
      <c r="P13" s="43"/>
      <c r="Q13" s="38"/>
      <c r="R13" s="41"/>
      <c r="S13" s="42"/>
      <c r="U13" s="2"/>
    </row>
    <row r="14" spans="1:21" ht="14.4" customHeight="1" x14ac:dyDescent="0.55000000000000004">
      <c r="A14" s="2"/>
      <c r="C14" s="53"/>
      <c r="D14" s="38" t="s">
        <v>107</v>
      </c>
      <c r="E14" s="38"/>
      <c r="F14" s="38"/>
      <c r="G14" s="38"/>
      <c r="H14" s="45"/>
      <c r="I14" s="38"/>
      <c r="J14" s="38"/>
      <c r="K14" s="44"/>
      <c r="L14" s="38"/>
      <c r="M14" s="38"/>
      <c r="N14" s="38"/>
      <c r="O14" s="38"/>
      <c r="P14" s="43"/>
      <c r="Q14" s="38"/>
      <c r="R14" s="41"/>
      <c r="S14" s="42"/>
      <c r="U14" s="2"/>
    </row>
    <row r="15" spans="1:21" ht="5.4" customHeight="1" x14ac:dyDescent="0.55000000000000004">
      <c r="A15" s="2"/>
      <c r="D15" s="38"/>
      <c r="E15" s="38"/>
      <c r="F15" s="38"/>
      <c r="G15" s="38"/>
      <c r="H15" s="45"/>
      <c r="I15" s="38"/>
      <c r="J15" s="38"/>
      <c r="K15" s="44"/>
      <c r="L15" s="38"/>
      <c r="M15" s="38"/>
      <c r="N15" s="38"/>
      <c r="O15" s="38"/>
      <c r="P15" s="43"/>
      <c r="Q15" s="38"/>
      <c r="R15" s="41"/>
      <c r="S15" s="42"/>
      <c r="U15" s="2"/>
    </row>
    <row r="16" spans="1:21" ht="14.4" customHeight="1" x14ac:dyDescent="0.55000000000000004">
      <c r="A16" s="2"/>
      <c r="C16" s="53" t="s">
        <v>95</v>
      </c>
      <c r="D16" s="38" t="s">
        <v>108</v>
      </c>
      <c r="E16" s="49"/>
      <c r="F16" s="49"/>
      <c r="G16" s="38"/>
      <c r="H16" s="45"/>
      <c r="I16" s="38"/>
      <c r="J16" s="38"/>
      <c r="K16" s="44"/>
      <c r="L16" s="38"/>
      <c r="M16" s="38"/>
      <c r="N16" s="38"/>
      <c r="O16" s="38"/>
      <c r="P16" s="43"/>
      <c r="Q16" s="38"/>
      <c r="R16" s="41"/>
      <c r="S16" s="42"/>
      <c r="U16" s="2"/>
    </row>
    <row r="17" spans="1:21" ht="7.2" customHeight="1" x14ac:dyDescent="0.55000000000000004">
      <c r="A17" s="2"/>
      <c r="D17" s="37"/>
      <c r="E17" s="37"/>
      <c r="F17" s="40"/>
      <c r="G17" s="38"/>
      <c r="H17" s="45"/>
      <c r="I17" s="38"/>
      <c r="J17" s="38"/>
      <c r="K17" s="44"/>
      <c r="L17" s="37"/>
      <c r="M17" s="38"/>
      <c r="N17" s="38"/>
      <c r="O17" s="38"/>
      <c r="P17" s="43"/>
      <c r="Q17" s="38"/>
      <c r="R17" s="41"/>
      <c r="S17" s="42"/>
      <c r="U17" s="2"/>
    </row>
    <row r="18" spans="1:21" ht="14.4" customHeight="1" x14ac:dyDescent="0.55000000000000004">
      <c r="A18" s="2"/>
      <c r="C18" s="53" t="s">
        <v>96</v>
      </c>
      <c r="D18" s="38" t="s">
        <v>109</v>
      </c>
      <c r="E18" s="38"/>
      <c r="F18" s="44"/>
      <c r="G18" s="38"/>
      <c r="H18" s="45"/>
      <c r="I18" s="38"/>
      <c r="J18" s="38"/>
      <c r="K18" s="44"/>
      <c r="L18" s="38"/>
      <c r="M18" s="38"/>
      <c r="N18" s="38"/>
      <c r="O18" s="38"/>
      <c r="P18" s="43"/>
      <c r="Q18" s="38"/>
      <c r="R18" s="41"/>
      <c r="S18" s="37"/>
      <c r="U18" s="2"/>
    </row>
    <row r="19" spans="1:21" s="1" customFormat="1" ht="14.4" customHeight="1" x14ac:dyDescent="0.55000000000000004">
      <c r="A19" s="3"/>
      <c r="C19" s="53"/>
      <c r="D19" s="38" t="s">
        <v>110</v>
      </c>
      <c r="E19" s="38"/>
      <c r="F19" s="44"/>
      <c r="G19" s="37"/>
      <c r="H19" s="45"/>
      <c r="I19" s="38"/>
      <c r="J19" s="38"/>
      <c r="K19" s="44"/>
      <c r="L19" s="38"/>
      <c r="M19" s="38"/>
      <c r="N19" s="38"/>
      <c r="O19" s="38"/>
      <c r="P19" s="43"/>
      <c r="Q19" s="37"/>
      <c r="R19" s="37"/>
      <c r="S19" s="42"/>
      <c r="U19" s="3"/>
    </row>
    <row r="20" spans="1:21" s="1" customFormat="1" ht="7.8" customHeight="1" x14ac:dyDescent="0.55000000000000004">
      <c r="A20" s="3"/>
      <c r="C20" s="53"/>
      <c r="D20" s="38"/>
      <c r="E20" s="38"/>
      <c r="F20" s="44"/>
      <c r="G20" s="37"/>
      <c r="H20" s="45"/>
      <c r="I20" s="38"/>
      <c r="J20" s="38"/>
      <c r="K20" s="44"/>
      <c r="L20" s="38"/>
      <c r="M20" s="38"/>
      <c r="N20" s="38"/>
      <c r="O20" s="38"/>
      <c r="P20" s="43"/>
      <c r="Q20" s="37"/>
      <c r="R20" s="37"/>
      <c r="S20" s="42"/>
      <c r="U20" s="3"/>
    </row>
    <row r="21" spans="1:21" ht="14.4" customHeight="1" x14ac:dyDescent="0.55000000000000004">
      <c r="A21" s="2"/>
      <c r="C21" s="53" t="s">
        <v>97</v>
      </c>
      <c r="D21" s="38" t="s">
        <v>112</v>
      </c>
      <c r="E21" s="38"/>
      <c r="F21" s="44"/>
      <c r="G21" s="38"/>
      <c r="H21" s="45"/>
      <c r="I21" s="38"/>
      <c r="J21" s="38"/>
      <c r="K21" s="44"/>
      <c r="L21" s="38"/>
      <c r="M21" s="38"/>
      <c r="N21" s="38"/>
      <c r="O21" s="38"/>
      <c r="P21" s="43"/>
      <c r="Q21" s="38"/>
      <c r="R21" s="37"/>
      <c r="S21" s="37"/>
      <c r="U21" s="2"/>
    </row>
    <row r="22" spans="1:21" x14ac:dyDescent="0.55000000000000004">
      <c r="A22" s="2"/>
      <c r="C22" s="54"/>
      <c r="D22" s="38" t="s">
        <v>114</v>
      </c>
      <c r="E22" s="38"/>
      <c r="F22" s="44"/>
      <c r="G22" s="38"/>
      <c r="H22" s="45"/>
      <c r="I22" s="38"/>
      <c r="J22" s="38"/>
      <c r="K22" s="44"/>
      <c r="L22" s="38"/>
      <c r="M22" s="38"/>
      <c r="N22" s="38"/>
      <c r="O22" s="38"/>
      <c r="P22" s="43"/>
      <c r="Q22" s="38"/>
      <c r="R22" s="37"/>
      <c r="S22" s="37"/>
      <c r="U22" s="2"/>
    </row>
    <row r="23" spans="1:21" ht="7.2" customHeight="1" x14ac:dyDescent="0.55000000000000004">
      <c r="A23" s="2"/>
      <c r="C23" s="54"/>
      <c r="D23" s="38"/>
      <c r="E23" s="38"/>
      <c r="F23" s="43"/>
      <c r="G23" s="38"/>
      <c r="H23" s="37"/>
      <c r="I23" s="37"/>
      <c r="J23" s="37"/>
      <c r="K23" s="42"/>
      <c r="L23" s="38"/>
      <c r="M23" s="38"/>
      <c r="N23" s="38"/>
      <c r="O23" s="38"/>
      <c r="P23" s="43"/>
      <c r="Q23" s="38"/>
      <c r="R23" s="50"/>
      <c r="S23" s="37"/>
      <c r="U23" s="2"/>
    </row>
    <row r="24" spans="1:21" x14ac:dyDescent="0.55000000000000004">
      <c r="A24" s="2"/>
      <c r="C24" s="53" t="s">
        <v>113</v>
      </c>
      <c r="D24" s="38" t="s">
        <v>115</v>
      </c>
      <c r="E24" s="38"/>
      <c r="F24" s="43"/>
      <c r="G24" s="38"/>
      <c r="H24" s="37"/>
      <c r="I24" s="37"/>
      <c r="J24" s="37"/>
      <c r="K24" s="42"/>
      <c r="L24" s="38"/>
      <c r="M24" s="38"/>
      <c r="N24" s="38"/>
      <c r="O24" s="38"/>
      <c r="P24" s="43"/>
      <c r="Q24" s="38"/>
      <c r="R24" s="50"/>
      <c r="S24" s="37"/>
      <c r="U24" s="2"/>
    </row>
    <row r="25" spans="1:21" x14ac:dyDescent="0.55000000000000004">
      <c r="A25" s="2"/>
      <c r="C25" s="54"/>
      <c r="D25" s="38" t="s">
        <v>116</v>
      </c>
      <c r="E25" s="38"/>
      <c r="F25" s="43"/>
      <c r="G25" s="38"/>
      <c r="H25" s="37"/>
      <c r="I25" s="37"/>
      <c r="J25" s="37"/>
      <c r="K25" s="42"/>
      <c r="L25" s="38"/>
      <c r="M25" s="38"/>
      <c r="N25" s="38"/>
      <c r="O25" s="38"/>
      <c r="P25" s="43"/>
      <c r="Q25" s="38"/>
      <c r="R25" s="50"/>
      <c r="S25" s="37"/>
      <c r="U25" s="2"/>
    </row>
    <row r="26" spans="1:21" ht="5.4" customHeight="1" x14ac:dyDescent="0.55000000000000004">
      <c r="A26" s="2"/>
      <c r="C26" s="54"/>
      <c r="D26" s="38"/>
      <c r="E26" s="38"/>
      <c r="F26" s="43"/>
      <c r="G26" s="38"/>
      <c r="H26" s="37"/>
      <c r="I26" s="37"/>
      <c r="J26" s="37"/>
      <c r="K26" s="42"/>
      <c r="L26" s="38"/>
      <c r="M26" s="38"/>
      <c r="N26" s="38"/>
      <c r="O26" s="38"/>
      <c r="P26" s="43"/>
      <c r="Q26" s="38"/>
      <c r="R26" s="50"/>
      <c r="S26" s="37"/>
      <c r="U26" s="2"/>
    </row>
    <row r="27" spans="1:21" x14ac:dyDescent="0.55000000000000004">
      <c r="A27" s="2"/>
      <c r="C27" s="53" t="s">
        <v>117</v>
      </c>
      <c r="D27" s="38" t="s">
        <v>119</v>
      </c>
      <c r="E27" s="38"/>
      <c r="F27" s="43"/>
      <c r="G27" s="38"/>
      <c r="H27" s="38"/>
      <c r="I27" s="38"/>
      <c r="J27" s="38"/>
      <c r="K27" s="38"/>
      <c r="L27" s="38"/>
      <c r="M27" s="38"/>
      <c r="N27" s="38"/>
      <c r="O27" s="38"/>
      <c r="P27" s="44"/>
      <c r="Q27" s="38"/>
      <c r="R27" s="50"/>
      <c r="S27" s="37"/>
      <c r="U27" s="2"/>
    </row>
    <row r="28" spans="1:21" ht="14.4" customHeight="1" x14ac:dyDescent="0.55000000000000004">
      <c r="A28" s="2"/>
      <c r="C28" s="53"/>
      <c r="D28" s="38" t="s">
        <v>120</v>
      </c>
      <c r="E28" s="38"/>
      <c r="F28" s="43"/>
      <c r="G28" s="38"/>
      <c r="H28" s="38"/>
      <c r="I28" s="38"/>
      <c r="J28" s="38"/>
      <c r="K28" s="38"/>
      <c r="L28" s="38"/>
      <c r="M28" s="38"/>
      <c r="N28" s="38"/>
      <c r="O28" s="38"/>
      <c r="P28" s="44"/>
      <c r="Q28" s="38"/>
      <c r="R28" s="50"/>
      <c r="S28" s="37"/>
      <c r="U28" s="2"/>
    </row>
    <row r="29" spans="1:21" ht="9" customHeight="1" x14ac:dyDescent="0.55000000000000004">
      <c r="A29" s="2"/>
      <c r="C29" s="53"/>
      <c r="D29" s="37"/>
      <c r="E29" s="37"/>
      <c r="F29" s="42"/>
      <c r="G29" s="38"/>
      <c r="H29" s="37"/>
      <c r="I29" s="37"/>
      <c r="J29" s="37"/>
      <c r="K29" s="42"/>
      <c r="L29" s="38"/>
      <c r="M29" s="46"/>
      <c r="N29" s="37"/>
      <c r="O29" s="37"/>
      <c r="P29" s="42"/>
      <c r="Q29" s="38"/>
      <c r="R29" s="50"/>
      <c r="S29" s="37"/>
      <c r="U29" s="2"/>
    </row>
    <row r="30" spans="1:21" x14ac:dyDescent="0.55000000000000004">
      <c r="A30" s="2"/>
      <c r="C30" s="53" t="s">
        <v>118</v>
      </c>
      <c r="D30" s="45" t="s">
        <v>121</v>
      </c>
      <c r="E30" s="37"/>
      <c r="F30" s="42"/>
      <c r="G30" s="38"/>
      <c r="H30" s="37"/>
      <c r="I30" s="37"/>
      <c r="J30" s="37"/>
      <c r="K30" s="42"/>
      <c r="L30" s="38"/>
      <c r="M30" s="46"/>
      <c r="N30" s="37"/>
      <c r="O30" s="37"/>
      <c r="P30" s="42"/>
      <c r="Q30" s="38"/>
      <c r="R30" s="50"/>
      <c r="S30" s="37"/>
      <c r="U30" s="2"/>
    </row>
    <row r="31" spans="1:21" x14ac:dyDescent="0.55000000000000004">
      <c r="A31" s="2"/>
      <c r="C31" s="53"/>
      <c r="D31" s="37" t="s">
        <v>122</v>
      </c>
      <c r="E31" s="37"/>
      <c r="F31" s="42"/>
      <c r="G31" s="38"/>
      <c r="H31" s="37"/>
      <c r="I31" s="37"/>
      <c r="J31" s="37"/>
      <c r="K31" s="42"/>
      <c r="L31" s="38"/>
      <c r="M31" s="46"/>
      <c r="N31" s="37"/>
      <c r="O31" s="37"/>
      <c r="P31" s="42"/>
      <c r="Q31" s="38"/>
      <c r="R31" s="50"/>
      <c r="S31" s="37"/>
      <c r="U31" s="2"/>
    </row>
    <row r="32" spans="1:21" x14ac:dyDescent="0.55000000000000004">
      <c r="A32" s="2"/>
      <c r="F32" s="8"/>
      <c r="U32" s="2"/>
    </row>
    <row r="33" spans="1:21" x14ac:dyDescent="0.55000000000000004">
      <c r="A33" s="2"/>
      <c r="B33" s="2"/>
      <c r="C33" s="5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</sheetData>
  <conditionalFormatting sqref="R23:R26">
    <cfRule type="cellIs" dxfId="8" priority="4" operator="lessThan">
      <formula>0</formula>
    </cfRule>
  </conditionalFormatting>
  <pageMargins left="0.7" right="0.7" top="0.75" bottom="0.75" header="0.3" footer="0.3"/>
  <pageSetup orientation="portrait" horizontalDpi="1200" verticalDpi="1200" r:id="rId1"/>
  <ignoredErrors>
    <ignoredError sqref="C7 C13:C14 C10:C11 C16:C2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FDABD-79B0-46A3-9564-48C54E716313}">
  <dimension ref="A1:U28"/>
  <sheetViews>
    <sheetView showGridLines="0" topLeftCell="A3" zoomScaleNormal="100" workbookViewId="0">
      <selection activeCell="P14" sqref="P14"/>
    </sheetView>
  </sheetViews>
  <sheetFormatPr defaultRowHeight="14.4" x14ac:dyDescent="0.55000000000000004"/>
  <cols>
    <col min="1" max="1" width="3.41796875" customWidth="1"/>
    <col min="2" max="2" width="3.3125" customWidth="1"/>
    <col min="6" max="6" width="11.3125" bestFit="1" customWidth="1"/>
    <col min="7" max="7" width="4.41796875" customWidth="1"/>
    <col min="10" max="10" width="11.20703125" customWidth="1"/>
    <col min="11" max="11" width="10.3125" bestFit="1" customWidth="1"/>
    <col min="12" max="12" width="4.41796875" customWidth="1"/>
    <col min="16" max="16" width="10.5234375" bestFit="1" customWidth="1"/>
    <col min="17" max="17" width="4.41796875" customWidth="1"/>
    <col min="18" max="18" width="25.5234375" customWidth="1"/>
    <col min="19" max="19" width="10.41796875" customWidth="1"/>
    <col min="20" max="20" width="3.3125" customWidth="1"/>
    <col min="21" max="21" width="3.20703125" customWidth="1"/>
  </cols>
  <sheetData>
    <row r="1" spans="1:21" x14ac:dyDescent="0.5500000000000000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20.399999999999999" customHeight="1" x14ac:dyDescent="0.55000000000000004">
      <c r="A2" s="2"/>
      <c r="U2" s="2"/>
    </row>
    <row r="3" spans="1:21" ht="20.399999999999999" customHeight="1" x14ac:dyDescent="0.55000000000000004">
      <c r="A3" s="2"/>
      <c r="H3" t="s">
        <v>53</v>
      </c>
      <c r="K3" s="36">
        <v>12</v>
      </c>
      <c r="R3" s="1"/>
      <c r="S3" s="1"/>
      <c r="U3" s="2"/>
    </row>
    <row r="4" spans="1:21" ht="20.399999999999999" customHeight="1" x14ac:dyDescent="0.55000000000000004">
      <c r="A4" s="2"/>
      <c r="S4" s="1"/>
      <c r="U4" s="2"/>
    </row>
    <row r="5" spans="1:21" ht="20.399999999999999" customHeight="1" x14ac:dyDescent="0.55000000000000004">
      <c r="A5" s="2"/>
      <c r="H5" s="10"/>
      <c r="R5" s="1"/>
      <c r="S5" s="1"/>
      <c r="U5" s="2"/>
    </row>
    <row r="6" spans="1:21" s="1" customFormat="1" ht="14.4" customHeight="1" x14ac:dyDescent="0.55000000000000004">
      <c r="A6" s="3"/>
      <c r="C6" s="56" t="s">
        <v>55</v>
      </c>
      <c r="D6" s="57"/>
      <c r="E6" s="57"/>
      <c r="F6" s="58"/>
      <c r="H6" s="67" t="s">
        <v>61</v>
      </c>
      <c r="I6" s="68"/>
      <c r="J6" s="68"/>
      <c r="K6" s="69"/>
      <c r="M6" s="59" t="s">
        <v>57</v>
      </c>
      <c r="N6" s="60"/>
      <c r="O6" s="60"/>
      <c r="P6" s="61"/>
      <c r="R6" s="62" t="s">
        <v>37</v>
      </c>
      <c r="S6" s="63"/>
      <c r="U6" s="3"/>
    </row>
    <row r="7" spans="1:21" ht="7.2" customHeight="1" x14ac:dyDescent="0.55000000000000004">
      <c r="A7" s="2"/>
      <c r="R7" s="1"/>
      <c r="S7" s="1"/>
      <c r="U7" s="2"/>
    </row>
    <row r="8" spans="1:21" s="1" customFormat="1" x14ac:dyDescent="0.55000000000000004">
      <c r="A8" s="3"/>
      <c r="C8" s="1" t="s">
        <v>56</v>
      </c>
      <c r="F8" s="55"/>
      <c r="H8" s="1" t="s">
        <v>5</v>
      </c>
      <c r="K8" s="5" t="s">
        <v>19</v>
      </c>
      <c r="M8" s="1" t="s">
        <v>5</v>
      </c>
      <c r="P8" s="5" t="s">
        <v>98</v>
      </c>
      <c r="R8" s="18" t="s">
        <v>3</v>
      </c>
      <c r="S8" s="86">
        <f>$F$8</f>
        <v>0</v>
      </c>
      <c r="U8" s="3"/>
    </row>
    <row r="9" spans="1:21" x14ac:dyDescent="0.55000000000000004">
      <c r="A9" s="2"/>
      <c r="F9" s="7"/>
      <c r="H9" t="s">
        <v>15</v>
      </c>
      <c r="K9" s="88">
        <v>0</v>
      </c>
      <c r="M9" t="s">
        <v>16</v>
      </c>
      <c r="P9" s="95">
        <v>0</v>
      </c>
      <c r="R9" s="29"/>
      <c r="S9" s="97"/>
      <c r="U9" s="2"/>
    </row>
    <row r="10" spans="1:21" x14ac:dyDescent="0.55000000000000004">
      <c r="A10" s="2"/>
      <c r="C10" s="9"/>
      <c r="F10" s="7"/>
      <c r="H10" t="s">
        <v>21</v>
      </c>
      <c r="K10" s="88">
        <v>0</v>
      </c>
      <c r="M10" t="s">
        <v>6</v>
      </c>
      <c r="P10" s="95">
        <v>0</v>
      </c>
      <c r="R10" s="14" t="s">
        <v>69</v>
      </c>
      <c r="S10" s="87">
        <f>F21</f>
        <v>0</v>
      </c>
      <c r="U10" s="2"/>
    </row>
    <row r="11" spans="1:21" x14ac:dyDescent="0.55000000000000004">
      <c r="A11" s="2"/>
      <c r="F11" s="7"/>
      <c r="H11" s="4" t="s">
        <v>62</v>
      </c>
      <c r="K11" s="88">
        <v>0</v>
      </c>
      <c r="M11" t="s">
        <v>17</v>
      </c>
      <c r="P11" s="95">
        <v>0</v>
      </c>
      <c r="R11" s="14" t="s">
        <v>71</v>
      </c>
      <c r="S11" s="87">
        <f>K24</f>
        <v>0</v>
      </c>
      <c r="U11" s="2"/>
    </row>
    <row r="12" spans="1:21" x14ac:dyDescent="0.55000000000000004">
      <c r="A12" s="2"/>
      <c r="H12" s="4" t="s">
        <v>63</v>
      </c>
      <c r="K12" s="88">
        <v>0</v>
      </c>
      <c r="M12" t="s">
        <v>101</v>
      </c>
      <c r="P12" s="95">
        <v>0</v>
      </c>
      <c r="R12" s="18" t="s">
        <v>70</v>
      </c>
      <c r="S12" s="86">
        <f>S10-S11</f>
        <v>0</v>
      </c>
      <c r="U12" s="2"/>
    </row>
    <row r="13" spans="1:21" ht="15" customHeight="1" x14ac:dyDescent="0.55000000000000004">
      <c r="A13" s="2"/>
      <c r="C13" s="70" t="s">
        <v>60</v>
      </c>
      <c r="D13" s="71"/>
      <c r="E13" s="71"/>
      <c r="F13" s="72"/>
      <c r="H13" s="4" t="s">
        <v>47</v>
      </c>
      <c r="K13" s="88">
        <v>0</v>
      </c>
      <c r="M13" t="s">
        <v>18</v>
      </c>
      <c r="P13" s="95">
        <v>0</v>
      </c>
      <c r="R13" s="29"/>
      <c r="S13" s="97"/>
      <c r="U13" s="2"/>
    </row>
    <row r="14" spans="1:21" ht="15" customHeight="1" x14ac:dyDescent="0.55000000000000004">
      <c r="A14" s="2"/>
      <c r="H14" s="4" t="s">
        <v>48</v>
      </c>
      <c r="K14" s="88">
        <v>0</v>
      </c>
      <c r="M14" t="s">
        <v>81</v>
      </c>
      <c r="P14" s="95">
        <v>0</v>
      </c>
      <c r="R14" s="14" t="s">
        <v>72</v>
      </c>
      <c r="S14" s="87">
        <f>F26</f>
        <v>0</v>
      </c>
      <c r="U14" s="2"/>
    </row>
    <row r="15" spans="1:21" x14ac:dyDescent="0.55000000000000004">
      <c r="A15" s="2"/>
      <c r="C15" s="1" t="s">
        <v>4</v>
      </c>
      <c r="D15" s="1"/>
      <c r="E15" s="1"/>
      <c r="F15" s="5" t="s">
        <v>19</v>
      </c>
      <c r="H15" s="4" t="s">
        <v>64</v>
      </c>
      <c r="K15" s="88">
        <v>0</v>
      </c>
      <c r="M15" t="s">
        <v>123</v>
      </c>
      <c r="P15" s="95">
        <v>0</v>
      </c>
      <c r="R15" s="14" t="s">
        <v>82</v>
      </c>
      <c r="S15" s="87">
        <f>K26</f>
        <v>0</v>
      </c>
      <c r="U15" s="2"/>
    </row>
    <row r="16" spans="1:21" x14ac:dyDescent="0.55000000000000004">
      <c r="A16" s="2"/>
      <c r="C16" t="s">
        <v>60</v>
      </c>
      <c r="F16" s="88">
        <v>0</v>
      </c>
      <c r="H16" s="4" t="s">
        <v>65</v>
      </c>
      <c r="K16" s="88">
        <v>0</v>
      </c>
      <c r="L16" s="1"/>
      <c r="M16" t="s">
        <v>99</v>
      </c>
      <c r="P16" s="95">
        <v>0</v>
      </c>
      <c r="R16" s="18" t="s">
        <v>26</v>
      </c>
      <c r="S16" s="86">
        <f>S8+(S12*K3)+S14-S15</f>
        <v>0</v>
      </c>
      <c r="U16" s="2"/>
    </row>
    <row r="17" spans="1:21" x14ac:dyDescent="0.55000000000000004">
      <c r="A17" s="2"/>
      <c r="C17" t="s">
        <v>7</v>
      </c>
      <c r="F17" s="88">
        <v>0</v>
      </c>
      <c r="H17" s="4" t="s">
        <v>66</v>
      </c>
      <c r="K17" s="88">
        <v>0</v>
      </c>
      <c r="M17" t="s">
        <v>100</v>
      </c>
      <c r="P17" s="95">
        <v>0</v>
      </c>
      <c r="R17" s="29"/>
      <c r="S17" s="97"/>
      <c r="U17" s="2"/>
    </row>
    <row r="18" spans="1:21" s="1" customFormat="1" x14ac:dyDescent="0.55000000000000004">
      <c r="A18" s="3"/>
      <c r="C18" t="s">
        <v>8</v>
      </c>
      <c r="D18"/>
      <c r="E18"/>
      <c r="F18" s="88">
        <v>0</v>
      </c>
      <c r="H18" s="4" t="s">
        <v>68</v>
      </c>
      <c r="I18"/>
      <c r="J18"/>
      <c r="K18" s="88">
        <v>0</v>
      </c>
      <c r="L18"/>
      <c r="M18" t="s">
        <v>73</v>
      </c>
      <c r="N18"/>
      <c r="O18"/>
      <c r="P18" s="95">
        <v>0</v>
      </c>
      <c r="R18" s="17" t="s">
        <v>58</v>
      </c>
      <c r="S18" s="84">
        <f>P26</f>
        <v>0</v>
      </c>
      <c r="U18" s="3"/>
    </row>
    <row r="19" spans="1:21" x14ac:dyDescent="0.55000000000000004">
      <c r="A19" s="2"/>
      <c r="C19" t="s">
        <v>10</v>
      </c>
      <c r="F19" s="88">
        <v>0</v>
      </c>
      <c r="H19" s="4" t="s">
        <v>41</v>
      </c>
      <c r="K19" s="88">
        <v>0</v>
      </c>
      <c r="M19" t="s">
        <v>74</v>
      </c>
      <c r="P19" s="95">
        <v>0</v>
      </c>
      <c r="R19" s="1"/>
      <c r="S19" s="98"/>
      <c r="U19" s="2"/>
    </row>
    <row r="20" spans="1:21" x14ac:dyDescent="0.55000000000000004">
      <c r="A20" s="2"/>
      <c r="C20" t="s">
        <v>59</v>
      </c>
      <c r="F20" s="88">
        <v>0</v>
      </c>
      <c r="H20" s="4" t="s">
        <v>50</v>
      </c>
      <c r="K20" s="88">
        <v>0</v>
      </c>
      <c r="M20" t="s">
        <v>75</v>
      </c>
      <c r="P20" s="95">
        <v>0</v>
      </c>
      <c r="R20" s="1"/>
      <c r="S20" s="98"/>
      <c r="U20" s="2"/>
    </row>
    <row r="21" spans="1:21" ht="14.7" thickBot="1" x14ac:dyDescent="0.6">
      <c r="A21" s="2"/>
      <c r="C21" s="11" t="s">
        <v>69</v>
      </c>
      <c r="D21" s="11"/>
      <c r="E21" s="11"/>
      <c r="F21" s="89">
        <f>SUM(F15:F20)</f>
        <v>0</v>
      </c>
      <c r="H21" s="4" t="s">
        <v>51</v>
      </c>
      <c r="K21" s="88">
        <v>0</v>
      </c>
      <c r="M21" t="s">
        <v>76</v>
      </c>
      <c r="P21" s="95">
        <v>0</v>
      </c>
      <c r="S21" s="90"/>
      <c r="U21" s="2"/>
    </row>
    <row r="22" spans="1:21" x14ac:dyDescent="0.55000000000000004">
      <c r="A22" s="2"/>
      <c r="F22" s="90"/>
      <c r="H22" s="4" t="s">
        <v>67</v>
      </c>
      <c r="K22" s="88">
        <v>0</v>
      </c>
      <c r="M22" t="s">
        <v>77</v>
      </c>
      <c r="P22" s="95">
        <v>0</v>
      </c>
      <c r="S22" s="90"/>
      <c r="U22" s="2"/>
    </row>
    <row r="23" spans="1:21" ht="14.7" thickBot="1" x14ac:dyDescent="0.6">
      <c r="A23" s="2"/>
      <c r="F23" s="94" t="s">
        <v>98</v>
      </c>
      <c r="H23" t="s">
        <v>52</v>
      </c>
      <c r="K23" s="88">
        <v>0</v>
      </c>
      <c r="M23" t="s">
        <v>78</v>
      </c>
      <c r="P23" s="95">
        <v>0</v>
      </c>
      <c r="R23" s="1"/>
      <c r="S23" s="98"/>
      <c r="U23" s="2"/>
    </row>
    <row r="24" spans="1:21" ht="14.7" thickBot="1" x14ac:dyDescent="0.6">
      <c r="A24" s="2"/>
      <c r="C24" t="s">
        <v>80</v>
      </c>
      <c r="F24" s="95">
        <v>0</v>
      </c>
      <c r="H24" s="11" t="s">
        <v>20</v>
      </c>
      <c r="I24" s="11"/>
      <c r="J24" s="11"/>
      <c r="K24" s="89">
        <f>SUM(K9:K23)</f>
        <v>0</v>
      </c>
      <c r="M24" t="s">
        <v>25</v>
      </c>
      <c r="P24" s="95">
        <v>0</v>
      </c>
      <c r="R24" s="64" t="s">
        <v>54</v>
      </c>
      <c r="S24" s="81">
        <f>S16-S18</f>
        <v>0</v>
      </c>
      <c r="U24" s="2"/>
    </row>
    <row r="25" spans="1:21" x14ac:dyDescent="0.55000000000000004">
      <c r="A25" s="2"/>
      <c r="C25" t="s">
        <v>79</v>
      </c>
      <c r="F25" s="95">
        <v>0</v>
      </c>
      <c r="K25" s="90"/>
      <c r="M25" t="s">
        <v>52</v>
      </c>
      <c r="P25" s="88">
        <v>0</v>
      </c>
      <c r="R25" s="65"/>
      <c r="S25" s="82"/>
      <c r="U25" s="2"/>
    </row>
    <row r="26" spans="1:21" ht="14.7" thickBot="1" x14ac:dyDescent="0.6">
      <c r="A26" s="2"/>
      <c r="C26" s="11" t="s">
        <v>72</v>
      </c>
      <c r="D26" s="11"/>
      <c r="E26" s="11"/>
      <c r="F26" s="89">
        <f>F24+F25</f>
        <v>0</v>
      </c>
      <c r="H26" s="11" t="s">
        <v>82</v>
      </c>
      <c r="I26" s="11"/>
      <c r="J26" s="11"/>
      <c r="K26" s="93">
        <v>0</v>
      </c>
      <c r="M26" s="13" t="s">
        <v>58</v>
      </c>
      <c r="N26" s="11"/>
      <c r="O26" s="11"/>
      <c r="P26" s="96">
        <f>SUM(P9:P25)</f>
        <v>0</v>
      </c>
      <c r="R26" s="66"/>
      <c r="S26" s="83"/>
      <c r="U26" s="2"/>
    </row>
    <row r="27" spans="1:21" x14ac:dyDescent="0.55000000000000004">
      <c r="A27" s="2"/>
      <c r="F27" s="8"/>
      <c r="U27" s="2"/>
    </row>
    <row r="28" spans="1:21" x14ac:dyDescent="0.5500000000000000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</sheetData>
  <mergeCells count="7">
    <mergeCell ref="C6:F6"/>
    <mergeCell ref="M6:P6"/>
    <mergeCell ref="R6:S6"/>
    <mergeCell ref="R24:R26"/>
    <mergeCell ref="S24:S26"/>
    <mergeCell ref="H6:K6"/>
    <mergeCell ref="C13:F13"/>
  </mergeCells>
  <phoneticPr fontId="5" type="noConversion"/>
  <conditionalFormatting sqref="R24">
    <cfRule type="cellIs" dxfId="7" priority="4" operator="lessThan">
      <formula>0</formula>
    </cfRule>
  </conditionalFormatting>
  <conditionalFormatting sqref="S24">
    <cfRule type="cellIs" dxfId="6" priority="3" operator="lessThan">
      <formula>0</formula>
    </cfRule>
  </conditionalFormatting>
  <conditionalFormatting sqref="S24">
    <cfRule type="cellIs" dxfId="5" priority="1" operator="greaterThanOrEqual">
      <formula>5000</formula>
    </cfRule>
    <cfRule type="cellIs" dxfId="4" priority="2" operator="between">
      <formula>0</formula>
      <formula>5000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83CA1-510C-43B3-A3E1-86A2C7CED460}">
  <dimension ref="A1:U27"/>
  <sheetViews>
    <sheetView showGridLines="0" zoomScaleNormal="100" workbookViewId="0">
      <selection activeCell="F17" sqref="F17"/>
    </sheetView>
  </sheetViews>
  <sheetFormatPr defaultRowHeight="14.4" x14ac:dyDescent="0.55000000000000004"/>
  <cols>
    <col min="1" max="1" width="3.41796875" customWidth="1"/>
    <col min="2" max="2" width="3.3125" customWidth="1"/>
    <col min="3" max="3" width="9.41796875" customWidth="1"/>
    <col min="4" max="5" width="9.3125" customWidth="1"/>
    <col min="6" max="6" width="10.41796875" customWidth="1"/>
    <col min="7" max="7" width="4.41796875" customWidth="1"/>
    <col min="11" max="11" width="10.3125" bestFit="1" customWidth="1"/>
    <col min="12" max="12" width="4.41796875" customWidth="1"/>
    <col min="16" max="16" width="10.5234375" bestFit="1" customWidth="1"/>
    <col min="17" max="17" width="4.41796875" customWidth="1"/>
    <col min="18" max="18" width="25.5234375" customWidth="1"/>
    <col min="19" max="19" width="10.41796875" customWidth="1"/>
    <col min="20" max="20" width="3.3125" customWidth="1"/>
    <col min="21" max="21" width="3.20703125" customWidth="1"/>
  </cols>
  <sheetData>
    <row r="1" spans="1:21" x14ac:dyDescent="0.5500000000000000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20.399999999999999" customHeight="1" x14ac:dyDescent="0.55000000000000004">
      <c r="A2" s="2"/>
      <c r="U2" s="2"/>
    </row>
    <row r="3" spans="1:21" ht="16.2" customHeight="1" x14ac:dyDescent="0.55000000000000004">
      <c r="A3" s="2"/>
      <c r="H3" t="s">
        <v>0</v>
      </c>
      <c r="K3" s="36">
        <v>12</v>
      </c>
      <c r="M3" t="s">
        <v>9</v>
      </c>
      <c r="P3" s="35">
        <v>44256</v>
      </c>
      <c r="R3" s="1"/>
      <c r="S3" s="1"/>
      <c r="U3" s="2"/>
    </row>
    <row r="4" spans="1:21" ht="15.6" customHeight="1" x14ac:dyDescent="0.55000000000000004">
      <c r="A4" s="2"/>
      <c r="H4" t="s">
        <v>14</v>
      </c>
      <c r="K4" s="32">
        <v>25000</v>
      </c>
      <c r="M4" t="s">
        <v>83</v>
      </c>
      <c r="P4" s="30">
        <f>K4/K3</f>
        <v>2083.3333333333335</v>
      </c>
      <c r="R4" s="1"/>
      <c r="S4" s="1"/>
      <c r="U4" s="2"/>
    </row>
    <row r="5" spans="1:21" ht="15.6" customHeight="1" x14ac:dyDescent="0.55000000000000004">
      <c r="A5" s="2"/>
      <c r="H5" s="10" t="s">
        <v>28</v>
      </c>
      <c r="R5" s="1"/>
      <c r="S5" s="1"/>
      <c r="U5" s="2"/>
    </row>
    <row r="6" spans="1:21" s="1" customFormat="1" x14ac:dyDescent="0.55000000000000004">
      <c r="A6" s="3"/>
      <c r="C6" s="59" t="s">
        <v>27</v>
      </c>
      <c r="D6" s="60"/>
      <c r="E6" s="60"/>
      <c r="F6" s="61"/>
      <c r="H6" s="73" t="s">
        <v>1</v>
      </c>
      <c r="I6" s="74"/>
      <c r="J6" s="74"/>
      <c r="K6" s="75"/>
      <c r="M6" s="67" t="s">
        <v>2</v>
      </c>
      <c r="N6" s="68"/>
      <c r="O6" s="68"/>
      <c r="P6" s="69"/>
      <c r="R6" s="62" t="s">
        <v>37</v>
      </c>
      <c r="S6" s="63"/>
      <c r="U6" s="3"/>
    </row>
    <row r="7" spans="1:21" ht="7.2" customHeight="1" thickBot="1" x14ac:dyDescent="0.6">
      <c r="A7" s="2"/>
      <c r="R7" s="1"/>
      <c r="S7" s="1"/>
      <c r="U7" s="2"/>
    </row>
    <row r="8" spans="1:21" s="1" customFormat="1" ht="14.7" thickBot="1" x14ac:dyDescent="0.6">
      <c r="A8" s="3"/>
      <c r="C8" s="26" t="s">
        <v>3</v>
      </c>
      <c r="D8" s="27"/>
      <c r="E8" s="27"/>
      <c r="F8" s="28">
        <f>'2. How much can we save'!S24</f>
        <v>0</v>
      </c>
      <c r="H8" s="1" t="s">
        <v>4</v>
      </c>
      <c r="K8" s="5" t="s">
        <v>19</v>
      </c>
      <c r="M8" s="1" t="s">
        <v>4</v>
      </c>
      <c r="P8" s="5" t="s">
        <v>19</v>
      </c>
      <c r="R8" s="18" t="s">
        <v>3</v>
      </c>
      <c r="S8" s="86">
        <f>F8</f>
        <v>0</v>
      </c>
      <c r="U8" s="3"/>
    </row>
    <row r="9" spans="1:21" x14ac:dyDescent="0.55000000000000004">
      <c r="A9" s="2"/>
      <c r="C9" s="19"/>
      <c r="D9" s="19"/>
      <c r="E9" s="19"/>
      <c r="F9" s="20"/>
      <c r="H9" t="s">
        <v>22</v>
      </c>
      <c r="K9" s="88">
        <v>0</v>
      </c>
      <c r="M9" t="s">
        <v>7</v>
      </c>
      <c r="P9" s="88">
        <v>0</v>
      </c>
      <c r="R9" s="14"/>
      <c r="S9" s="87"/>
      <c r="U9" s="2"/>
    </row>
    <row r="10" spans="1:21" x14ac:dyDescent="0.55000000000000004">
      <c r="A10" s="2"/>
      <c r="H10" t="s">
        <v>23</v>
      </c>
      <c r="K10" s="88">
        <v>0</v>
      </c>
      <c r="M10" t="s">
        <v>8</v>
      </c>
      <c r="P10" s="88">
        <v>0</v>
      </c>
      <c r="R10" s="14" t="s">
        <v>31</v>
      </c>
      <c r="S10" s="87">
        <f>$K$13*$K$3</f>
        <v>0</v>
      </c>
      <c r="U10" s="2"/>
    </row>
    <row r="11" spans="1:21" x14ac:dyDescent="0.55000000000000004">
      <c r="A11" s="2"/>
      <c r="H11" t="s">
        <v>24</v>
      </c>
      <c r="K11" s="88">
        <v>0</v>
      </c>
      <c r="M11" t="s">
        <v>10</v>
      </c>
      <c r="P11" s="88">
        <v>0</v>
      </c>
      <c r="R11" s="14" t="s">
        <v>35</v>
      </c>
      <c r="S11" s="87">
        <f>$P$13*$K$3</f>
        <v>0</v>
      </c>
      <c r="U11" s="2"/>
    </row>
    <row r="12" spans="1:21" x14ac:dyDescent="0.55000000000000004">
      <c r="A12" s="2"/>
      <c r="K12" s="90"/>
      <c r="M12" t="s">
        <v>11</v>
      </c>
      <c r="P12" s="88">
        <v>0</v>
      </c>
      <c r="R12" s="14"/>
      <c r="S12" s="87"/>
      <c r="U12" s="2"/>
    </row>
    <row r="13" spans="1:21" ht="14.7" thickBot="1" x14ac:dyDescent="0.6">
      <c r="A13" s="2"/>
      <c r="H13" s="11" t="s">
        <v>12</v>
      </c>
      <c r="I13" s="12"/>
      <c r="J13" s="12"/>
      <c r="K13" s="89">
        <f>SUM(K8:K12)</f>
        <v>0</v>
      </c>
      <c r="M13" s="11" t="s">
        <v>13</v>
      </c>
      <c r="N13" s="11"/>
      <c r="O13" s="11"/>
      <c r="P13" s="89">
        <f>SUM(P8:P12)</f>
        <v>0</v>
      </c>
      <c r="R13" s="18" t="s">
        <v>32</v>
      </c>
      <c r="S13" s="86">
        <f>SUM($S$8:$S$12)</f>
        <v>0</v>
      </c>
      <c r="U13" s="2"/>
    </row>
    <row r="14" spans="1:21" x14ac:dyDescent="0.55000000000000004">
      <c r="A14" s="2"/>
      <c r="M14" s="1"/>
      <c r="N14" s="1"/>
      <c r="O14" s="1"/>
      <c r="P14" s="6"/>
      <c r="R14" s="15"/>
      <c r="S14" s="85"/>
      <c r="U14" s="2"/>
    </row>
    <row r="15" spans="1:21" x14ac:dyDescent="0.55000000000000004">
      <c r="A15" s="2"/>
      <c r="C15" s="76" t="s">
        <v>111</v>
      </c>
      <c r="D15" s="77"/>
      <c r="E15" s="77"/>
      <c r="F15" s="78"/>
      <c r="H15" s="1" t="s">
        <v>5</v>
      </c>
      <c r="I15" s="1"/>
      <c r="J15" s="1"/>
      <c r="K15" s="5" t="s">
        <v>19</v>
      </c>
      <c r="L15" s="1"/>
      <c r="M15" s="1" t="s">
        <v>5</v>
      </c>
      <c r="N15" s="1"/>
      <c r="O15" s="1"/>
      <c r="P15" s="5" t="s">
        <v>19</v>
      </c>
      <c r="R15" s="16" t="s">
        <v>33</v>
      </c>
      <c r="S15" s="85">
        <f>$K$25*$K$3</f>
        <v>15310</v>
      </c>
      <c r="U15" s="2"/>
    </row>
    <row r="16" spans="1:21" x14ac:dyDescent="0.55000000000000004">
      <c r="A16" s="2"/>
      <c r="H16" t="s">
        <v>29</v>
      </c>
      <c r="K16" s="90">
        <f>P4*F19</f>
        <v>495.83333333333331</v>
      </c>
      <c r="M16" t="s">
        <v>15</v>
      </c>
      <c r="P16" s="88">
        <v>0</v>
      </c>
      <c r="R16" s="16" t="s">
        <v>34</v>
      </c>
      <c r="S16" s="85">
        <f>$P$25*$K$3</f>
        <v>0</v>
      </c>
      <c r="U16" s="2"/>
    </row>
    <row r="17" spans="1:21" s="1" customFormat="1" x14ac:dyDescent="0.55000000000000004">
      <c r="A17" s="3"/>
      <c r="C17" s="21" t="s">
        <v>84</v>
      </c>
      <c r="D17" s="19"/>
      <c r="E17" s="19"/>
      <c r="F17" s="79">
        <v>1.4</v>
      </c>
      <c r="H17" t="s">
        <v>39</v>
      </c>
      <c r="I17"/>
      <c r="J17"/>
      <c r="K17" s="90">
        <f>((E22*F22)+(E23*F23))*30</f>
        <v>780</v>
      </c>
      <c r="L17"/>
      <c r="M17" t="s">
        <v>21</v>
      </c>
      <c r="N17"/>
      <c r="O17"/>
      <c r="P17" s="88">
        <v>0</v>
      </c>
      <c r="R17" s="16"/>
      <c r="S17" s="85"/>
      <c r="U17" s="3"/>
    </row>
    <row r="18" spans="1:21" x14ac:dyDescent="0.55000000000000004">
      <c r="A18" s="2"/>
      <c r="C18" s="21" t="s">
        <v>85</v>
      </c>
      <c r="D18" s="19"/>
      <c r="E18" s="19"/>
      <c r="F18" s="31">
        <v>17</v>
      </c>
      <c r="H18" s="4" t="s">
        <v>46</v>
      </c>
      <c r="K18" s="88">
        <v>0</v>
      </c>
      <c r="M18" s="4" t="s">
        <v>44</v>
      </c>
      <c r="P18" s="88">
        <v>0</v>
      </c>
      <c r="R18" s="17" t="s">
        <v>36</v>
      </c>
      <c r="S18" s="84">
        <f>SUM($S$14:$S$17)</f>
        <v>15310</v>
      </c>
      <c r="U18" s="2"/>
    </row>
    <row r="19" spans="1:21" x14ac:dyDescent="0.55000000000000004">
      <c r="A19" s="2"/>
      <c r="C19" s="21" t="s">
        <v>86</v>
      </c>
      <c r="D19" s="19"/>
      <c r="E19" s="19"/>
      <c r="F19" s="80">
        <f>F17*F18/100</f>
        <v>0.23799999999999996</v>
      </c>
      <c r="H19" t="s">
        <v>49</v>
      </c>
      <c r="K19" s="88">
        <v>0</v>
      </c>
      <c r="M19" s="4" t="s">
        <v>45</v>
      </c>
      <c r="P19" s="88">
        <v>0</v>
      </c>
      <c r="R19" s="1"/>
      <c r="S19" s="1"/>
      <c r="U19" s="2"/>
    </row>
    <row r="20" spans="1:21" x14ac:dyDescent="0.55000000000000004">
      <c r="A20" s="2"/>
      <c r="C20" s="22"/>
      <c r="D20" s="19"/>
      <c r="E20" s="19"/>
      <c r="F20" s="23"/>
      <c r="H20" t="s">
        <v>40</v>
      </c>
      <c r="K20" s="88">
        <v>0</v>
      </c>
      <c r="M20" s="4" t="s">
        <v>47</v>
      </c>
      <c r="P20" s="88">
        <v>0</v>
      </c>
      <c r="U20" s="2"/>
    </row>
    <row r="21" spans="1:21" x14ac:dyDescent="0.55000000000000004">
      <c r="A21" s="2"/>
      <c r="C21" s="19"/>
      <c r="D21" s="19"/>
      <c r="E21" s="19"/>
      <c r="F21" s="20"/>
      <c r="H21" t="s">
        <v>41</v>
      </c>
      <c r="K21" s="88">
        <v>0</v>
      </c>
      <c r="M21" s="4" t="s">
        <v>48</v>
      </c>
      <c r="P21" s="88">
        <v>0</v>
      </c>
      <c r="R21" s="1"/>
      <c r="S21" s="1"/>
      <c r="U21" s="2"/>
    </row>
    <row r="22" spans="1:21" ht="14.7" thickBot="1" x14ac:dyDescent="0.6">
      <c r="A22" s="2"/>
      <c r="C22" s="21" t="s">
        <v>88</v>
      </c>
      <c r="D22" s="19"/>
      <c r="E22" s="91">
        <v>40</v>
      </c>
      <c r="F22" s="34">
        <v>0.5</v>
      </c>
      <c r="H22" t="s">
        <v>43</v>
      </c>
      <c r="K22" s="88">
        <v>0</v>
      </c>
      <c r="M22" s="4" t="s">
        <v>50</v>
      </c>
      <c r="P22" s="88">
        <v>0</v>
      </c>
      <c r="R22" s="1"/>
      <c r="S22" s="1"/>
      <c r="U22" s="2"/>
    </row>
    <row r="23" spans="1:21" x14ac:dyDescent="0.55000000000000004">
      <c r="A23" s="2"/>
      <c r="C23" s="21" t="s">
        <v>89</v>
      </c>
      <c r="D23" s="19"/>
      <c r="E23" s="91">
        <v>20</v>
      </c>
      <c r="F23" s="34">
        <v>0.3</v>
      </c>
      <c r="H23" t="s">
        <v>42</v>
      </c>
      <c r="K23" s="88">
        <v>0</v>
      </c>
      <c r="M23" s="4" t="s">
        <v>51</v>
      </c>
      <c r="P23" s="88">
        <v>0</v>
      </c>
      <c r="R23" s="64" t="s">
        <v>38</v>
      </c>
      <c r="S23" s="81">
        <f>S13-S18</f>
        <v>-15310</v>
      </c>
      <c r="U23" s="2"/>
    </row>
    <row r="24" spans="1:21" x14ac:dyDescent="0.55000000000000004">
      <c r="A24" s="2"/>
      <c r="C24" s="21" t="s">
        <v>87</v>
      </c>
      <c r="D24" s="19"/>
      <c r="E24" s="92" t="s">
        <v>90</v>
      </c>
      <c r="F24" s="33">
        <f>1-F22-F23</f>
        <v>0.2</v>
      </c>
      <c r="H24" t="s">
        <v>52</v>
      </c>
      <c r="K24" s="88">
        <v>0</v>
      </c>
      <c r="M24" t="s">
        <v>52</v>
      </c>
      <c r="P24" s="88">
        <v>0</v>
      </c>
      <c r="R24" s="65"/>
      <c r="S24" s="82"/>
      <c r="U24" s="2"/>
    </row>
    <row r="25" spans="1:21" ht="14.7" thickBot="1" x14ac:dyDescent="0.6">
      <c r="A25" s="2"/>
      <c r="C25" s="24"/>
      <c r="D25" s="22"/>
      <c r="E25" s="22"/>
      <c r="F25" s="25"/>
      <c r="H25" s="11" t="s">
        <v>30</v>
      </c>
      <c r="I25" s="11"/>
      <c r="J25" s="11"/>
      <c r="K25" s="89">
        <f>SUM(K16:K24)</f>
        <v>1275.8333333333333</v>
      </c>
      <c r="M25" s="11" t="s">
        <v>20</v>
      </c>
      <c r="N25" s="11"/>
      <c r="O25" s="11"/>
      <c r="P25" s="89">
        <f>SUM(P16:P24)</f>
        <v>0</v>
      </c>
      <c r="R25" s="66"/>
      <c r="S25" s="83"/>
      <c r="U25" s="2"/>
    </row>
    <row r="26" spans="1:21" x14ac:dyDescent="0.55000000000000004">
      <c r="A26" s="2"/>
      <c r="F26" s="8"/>
      <c r="U26" s="2"/>
    </row>
    <row r="27" spans="1:21" x14ac:dyDescent="0.5500000000000000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</sheetData>
  <mergeCells count="7">
    <mergeCell ref="C6:F6"/>
    <mergeCell ref="H6:K6"/>
    <mergeCell ref="M6:P6"/>
    <mergeCell ref="R6:S6"/>
    <mergeCell ref="R23:R25"/>
    <mergeCell ref="S23:S25"/>
    <mergeCell ref="C15:F15"/>
  </mergeCells>
  <phoneticPr fontId="5" type="noConversion"/>
  <conditionalFormatting sqref="R23">
    <cfRule type="cellIs" dxfId="3" priority="6" operator="lessThan">
      <formula>0</formula>
    </cfRule>
  </conditionalFormatting>
  <conditionalFormatting sqref="S23">
    <cfRule type="cellIs" dxfId="2" priority="3" operator="lessThan">
      <formula>0</formula>
    </cfRule>
  </conditionalFormatting>
  <conditionalFormatting sqref="S23">
    <cfRule type="cellIs" dxfId="1" priority="1" operator="greaterThanOrEqual">
      <formula>5000</formula>
    </cfRule>
    <cfRule type="cellIs" dxfId="0" priority="2" operator="between">
      <formula>0</formula>
      <formula>5000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Instructions</vt:lpstr>
      <vt:lpstr>2. How much can we save</vt:lpstr>
      <vt:lpstr>3. How much will it 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Thorne</dc:creator>
  <cp:lastModifiedBy>Chris</cp:lastModifiedBy>
  <dcterms:created xsi:type="dcterms:W3CDTF">2021-02-01T10:36:44Z</dcterms:created>
  <dcterms:modified xsi:type="dcterms:W3CDTF">2021-03-12T05:50:17Z</dcterms:modified>
</cp:coreProperties>
</file>